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" windowWidth="15195" windowHeight="9720"/>
  </bookViews>
  <sheets>
    <sheet name="Ark1" sheetId="1" r:id="rId1"/>
    <sheet name="Ark2" sheetId="2" r:id="rId2"/>
    <sheet name="Ark3" sheetId="3" r:id="rId3"/>
  </sheets>
  <definedNames>
    <definedName name="_xlnm.Print_Area" localSheetId="0">'Ark1'!$B$6:$O$44</definedName>
  </definedNames>
  <calcPr calcId="125725"/>
</workbook>
</file>

<file path=xl/calcChain.xml><?xml version="1.0" encoding="utf-8"?>
<calcChain xmlns="http://schemas.openxmlformats.org/spreadsheetml/2006/main">
  <c r="L13" i="1"/>
  <c r="D36"/>
  <c r="J13"/>
  <c r="E36"/>
  <c r="E25"/>
  <c r="E37" s="1"/>
  <c r="D25"/>
  <c r="D37" s="1"/>
  <c r="C36"/>
  <c r="C25"/>
  <c r="C37" s="1"/>
  <c r="D38" l="1"/>
  <c r="E38"/>
  <c r="C38"/>
  <c r="U17"/>
  <c r="H39"/>
  <c r="B26"/>
  <c r="E26"/>
  <c r="D26"/>
  <c r="C26"/>
  <c r="F26" l="1"/>
  <c r="G19" s="1"/>
  <c r="G21" l="1"/>
  <c r="G23"/>
  <c r="G18"/>
  <c r="G24"/>
  <c r="G34"/>
  <c r="G35"/>
  <c r="G20"/>
  <c r="G28"/>
  <c r="G16"/>
  <c r="G33"/>
  <c r="G22"/>
  <c r="G31"/>
  <c r="G30"/>
  <c r="G32"/>
  <c r="G29"/>
  <c r="G27"/>
  <c r="G17"/>
</calcChain>
</file>

<file path=xl/sharedStrings.xml><?xml version="1.0" encoding="utf-8"?>
<sst xmlns="http://schemas.openxmlformats.org/spreadsheetml/2006/main" count="43" uniqueCount="40">
  <si>
    <t>Par</t>
  </si>
  <si>
    <t>Hul</t>
  </si>
  <si>
    <t>Nøgle</t>
  </si>
  <si>
    <t>Slag</t>
  </si>
  <si>
    <t>Gul</t>
  </si>
  <si>
    <t>Rød</t>
  </si>
  <si>
    <t>IND</t>
  </si>
  <si>
    <t>UD</t>
  </si>
  <si>
    <t>TOT</t>
  </si>
  <si>
    <t xml:space="preserve">      </t>
  </si>
  <si>
    <t xml:space="preserve">Spillerens underskrift </t>
  </si>
  <si>
    <t xml:space="preserve">Markørens underskrift </t>
  </si>
  <si>
    <t>Spiller</t>
  </si>
  <si>
    <t>Markør</t>
  </si>
  <si>
    <t>Turnering / Match</t>
  </si>
  <si>
    <t>Handicap</t>
  </si>
  <si>
    <t>Stableford</t>
  </si>
  <si>
    <t>Medl. Nr.</t>
  </si>
  <si>
    <t>Navn</t>
  </si>
  <si>
    <t>Dato</t>
  </si>
  <si>
    <t>Netto</t>
  </si>
  <si>
    <t>Spiller-hcp.</t>
  </si>
  <si>
    <t>Tee G</t>
  </si>
  <si>
    <t>Tee R</t>
  </si>
  <si>
    <t>TOTAL</t>
  </si>
  <si>
    <t>Netto/stbf.</t>
  </si>
  <si>
    <t>Tild. Slag</t>
  </si>
  <si>
    <t>Herrer</t>
  </si>
  <si>
    <t>Indtast dit Hcp:</t>
  </si>
  <si>
    <t>Beregn</t>
  </si>
  <si>
    <t>Antal tildelte slag:</t>
  </si>
  <si>
    <t>Gul Tee Herrer</t>
  </si>
  <si>
    <t>Slope 128</t>
  </si>
  <si>
    <r>
      <t>H. CR.</t>
    </r>
    <r>
      <rPr>
        <sz val="6"/>
        <rFont val="Arial"/>
        <family val="2"/>
      </rPr>
      <t xml:space="preserve"> 70,5</t>
    </r>
  </si>
  <si>
    <t>Slope 126</t>
  </si>
  <si>
    <r>
      <t>D</t>
    </r>
    <r>
      <rPr>
        <sz val="6"/>
        <rFont val="Arial"/>
        <family val="2"/>
      </rPr>
      <t>. CR. 76,5</t>
    </r>
  </si>
  <si>
    <t>Slope 140</t>
  </si>
  <si>
    <r>
      <t>D</t>
    </r>
    <r>
      <rPr>
        <sz val="6"/>
        <rFont val="Arial"/>
        <family val="2"/>
      </rPr>
      <t>. CR. 71,1</t>
    </r>
  </si>
  <si>
    <t>Slope 116</t>
  </si>
  <si>
    <r>
      <t>H</t>
    </r>
    <r>
      <rPr>
        <sz val="6"/>
        <rFont val="Arial"/>
        <family val="2"/>
      </rPr>
      <t>. CR. 66,1</t>
    </r>
  </si>
</sst>
</file>

<file path=xl/styles.xml><?xml version="1.0" encoding="utf-8"?>
<styleSheet xmlns="http://schemas.openxmlformats.org/spreadsheetml/2006/main">
  <fonts count="35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6"/>
      <name val="Arial"/>
    </font>
    <font>
      <sz val="7"/>
      <name val="Verdana"/>
      <family val="2"/>
    </font>
    <font>
      <sz val="7"/>
      <name val="Arial"/>
    </font>
    <font>
      <b/>
      <sz val="10"/>
      <color indexed="8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color indexed="8"/>
      <name val="Verdana"/>
      <family val="2"/>
    </font>
    <font>
      <sz val="6"/>
      <name val="Arial"/>
      <family val="2"/>
    </font>
    <font>
      <b/>
      <sz val="6"/>
      <name val="Verdana"/>
      <family val="2"/>
    </font>
    <font>
      <b/>
      <sz val="10"/>
      <name val="Arial"/>
    </font>
    <font>
      <u/>
      <sz val="10"/>
      <color indexed="12"/>
      <name val="Arial"/>
    </font>
    <font>
      <sz val="10"/>
      <name val="Verdana"/>
      <family val="2"/>
    </font>
    <font>
      <b/>
      <sz val="8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8"/>
      <color indexed="8"/>
      <name val="Arial"/>
      <family val="2"/>
    </font>
    <font>
      <sz val="7"/>
      <name val="Arial"/>
      <family val="2"/>
    </font>
    <font>
      <b/>
      <sz val="8"/>
      <color indexed="8"/>
      <name val="Verdana"/>
      <family val="2"/>
    </font>
    <font>
      <b/>
      <sz val="18"/>
      <color indexed="8"/>
      <name val="Verdana"/>
      <family val="2"/>
    </font>
    <font>
      <b/>
      <sz val="18"/>
      <name val="Arial"/>
    </font>
    <font>
      <b/>
      <sz val="10"/>
      <color indexed="8"/>
      <name val="Arial"/>
    </font>
    <font>
      <sz val="8"/>
      <name val="Arial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  <family val="2"/>
    </font>
    <font>
      <sz val="11"/>
      <name val="Verdana"/>
      <family val="2"/>
    </font>
    <font>
      <b/>
      <sz val="14"/>
      <color indexed="8"/>
      <name val="Arial"/>
      <family val="2"/>
    </font>
    <font>
      <sz val="10"/>
      <color theme="0"/>
      <name val="Arial"/>
      <family val="2"/>
    </font>
    <font>
      <sz val="6"/>
      <color theme="0"/>
      <name val="Arial"/>
      <family val="2"/>
    </font>
    <font>
      <b/>
      <sz val="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0" fillId="0" borderId="0" xfId="0" applyFill="1" applyBorder="1"/>
    <xf numFmtId="0" fontId="0" fillId="0" borderId="0" xfId="0" applyBorder="1"/>
    <xf numFmtId="0" fontId="6" fillId="0" borderId="0" xfId="0" applyFont="1" applyFill="1" applyBorder="1"/>
    <xf numFmtId="0" fontId="6" fillId="0" borderId="0" xfId="0" applyFont="1" applyBorder="1"/>
    <xf numFmtId="0" fontId="6" fillId="2" borderId="1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0" fillId="3" borderId="0" xfId="0" applyFill="1" applyBorder="1"/>
    <xf numFmtId="0" fontId="15" fillId="3" borderId="0" xfId="0" applyFont="1" applyFill="1"/>
    <xf numFmtId="0" fontId="5" fillId="3" borderId="0" xfId="0" applyFont="1" applyFill="1" applyBorder="1" applyAlignment="1">
      <alignment horizontal="center"/>
    </xf>
    <xf numFmtId="0" fontId="18" fillId="3" borderId="0" xfId="0" applyFont="1" applyFill="1" applyBorder="1"/>
    <xf numFmtId="1" fontId="18" fillId="3" borderId="0" xfId="0" applyNumberFormat="1" applyFont="1" applyFill="1" applyBorder="1"/>
    <xf numFmtId="0" fontId="2" fillId="3" borderId="0" xfId="0" applyFont="1" applyFill="1" applyBorder="1"/>
    <xf numFmtId="0" fontId="17" fillId="3" borderId="0" xfId="0" applyFont="1" applyFill="1" applyBorder="1"/>
    <xf numFmtId="0" fontId="6" fillId="3" borderId="0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3" fillId="3" borderId="1" xfId="0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3" fillId="3" borderId="19" xfId="0" applyFont="1" applyFill="1" applyBorder="1" applyAlignment="1">
      <alignment horizontal="center"/>
    </xf>
    <xf numFmtId="0" fontId="0" fillId="3" borderId="20" xfId="0" applyFill="1" applyBorder="1"/>
    <xf numFmtId="0" fontId="3" fillId="3" borderId="21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" fillId="3" borderId="0" xfId="0" applyFont="1" applyFill="1"/>
    <xf numFmtId="14" fontId="18" fillId="3" borderId="0" xfId="0" applyNumberFormat="1" applyFont="1" applyFill="1" applyBorder="1"/>
    <xf numFmtId="22" fontId="21" fillId="3" borderId="0" xfId="0" applyNumberFormat="1" applyFont="1" applyFill="1" applyBorder="1"/>
    <xf numFmtId="0" fontId="18" fillId="3" borderId="0" xfId="0" applyFont="1" applyFill="1" applyBorder="1" applyAlignment="1">
      <alignment horizontal="center"/>
    </xf>
    <xf numFmtId="0" fontId="19" fillId="3" borderId="0" xfId="1" applyFont="1" applyFill="1" applyBorder="1" applyAlignment="1" applyProtection="1">
      <alignment horizontal="center"/>
    </xf>
    <xf numFmtId="16" fontId="18" fillId="0" borderId="0" xfId="0" applyNumberFormat="1" applyFont="1" applyBorder="1"/>
    <xf numFmtId="0" fontId="6" fillId="4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5" fillId="3" borderId="2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27" fillId="3" borderId="25" xfId="0" applyFont="1" applyFill="1" applyBorder="1" applyAlignment="1">
      <alignment horizontal="center"/>
    </xf>
    <xf numFmtId="0" fontId="25" fillId="3" borderId="24" xfId="0" applyFont="1" applyFill="1" applyBorder="1" applyAlignment="1">
      <alignment horizontal="center"/>
    </xf>
    <xf numFmtId="0" fontId="28" fillId="2" borderId="24" xfId="0" applyFont="1" applyFill="1" applyBorder="1" applyAlignment="1">
      <alignment horizontal="center"/>
    </xf>
    <xf numFmtId="0" fontId="28" fillId="4" borderId="24" xfId="0" applyFont="1" applyFill="1" applyBorder="1" applyAlignment="1">
      <alignment horizontal="center"/>
    </xf>
    <xf numFmtId="0" fontId="28" fillId="2" borderId="26" xfId="0" applyFont="1" applyFill="1" applyBorder="1" applyAlignment="1">
      <alignment horizontal="center"/>
    </xf>
    <xf numFmtId="0" fontId="28" fillId="4" borderId="26" xfId="0" applyFont="1" applyFill="1" applyBorder="1" applyAlignment="1">
      <alignment horizontal="center"/>
    </xf>
    <xf numFmtId="0" fontId="25" fillId="3" borderId="27" xfId="0" applyFont="1" applyFill="1" applyBorder="1" applyAlignment="1">
      <alignment horizontal="center"/>
    </xf>
    <xf numFmtId="0" fontId="27" fillId="3" borderId="28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/>
    </xf>
    <xf numFmtId="0" fontId="28" fillId="3" borderId="30" xfId="0" applyFont="1" applyFill="1" applyBorder="1" applyAlignment="1">
      <alignment horizontal="center"/>
    </xf>
    <xf numFmtId="0" fontId="28" fillId="3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27" fillId="3" borderId="24" xfId="0" applyFont="1" applyFill="1" applyBorder="1" applyAlignment="1">
      <alignment horizontal="center"/>
    </xf>
    <xf numFmtId="0" fontId="27" fillId="3" borderId="26" xfId="0" applyFont="1" applyFill="1" applyBorder="1" applyAlignment="1">
      <alignment horizontal="center"/>
    </xf>
    <xf numFmtId="0" fontId="27" fillId="3" borderId="31" xfId="0" applyFont="1" applyFill="1" applyBorder="1" applyAlignment="1">
      <alignment horizontal="center"/>
    </xf>
    <xf numFmtId="0" fontId="28" fillId="2" borderId="31" xfId="0" applyFont="1" applyFill="1" applyBorder="1" applyAlignment="1">
      <alignment horizontal="center"/>
    </xf>
    <xf numFmtId="0" fontId="28" fillId="4" borderId="31" xfId="0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/>
    </xf>
    <xf numFmtId="0" fontId="27" fillId="3" borderId="32" xfId="0" applyFont="1" applyFill="1" applyBorder="1" applyAlignment="1">
      <alignment horizontal="center"/>
    </xf>
    <xf numFmtId="0" fontId="25" fillId="3" borderId="31" xfId="0" applyFont="1" applyFill="1" applyBorder="1" applyAlignment="1">
      <alignment horizontal="center"/>
    </xf>
    <xf numFmtId="0" fontId="27" fillId="3" borderId="33" xfId="0" applyFont="1" applyFill="1" applyBorder="1" applyAlignment="1">
      <alignment horizontal="center"/>
    </xf>
    <xf numFmtId="0" fontId="28" fillId="2" borderId="33" xfId="0" applyFont="1" applyFill="1" applyBorder="1" applyAlignment="1">
      <alignment horizontal="center"/>
    </xf>
    <xf numFmtId="0" fontId="28" fillId="4" borderId="33" xfId="0" applyFont="1" applyFill="1" applyBorder="1" applyAlignment="1">
      <alignment horizontal="center"/>
    </xf>
    <xf numFmtId="0" fontId="25" fillId="3" borderId="18" xfId="0" applyFont="1" applyFill="1" applyBorder="1" applyAlignment="1">
      <alignment horizontal="center"/>
    </xf>
    <xf numFmtId="0" fontId="27" fillId="3" borderId="34" xfId="0" applyFont="1" applyFill="1" applyBorder="1" applyAlignment="1">
      <alignment horizontal="center"/>
    </xf>
    <xf numFmtId="0" fontId="25" fillId="3" borderId="33" xfId="0" applyFont="1" applyFill="1" applyBorder="1" applyAlignment="1">
      <alignment horizontal="center"/>
    </xf>
    <xf numFmtId="0" fontId="26" fillId="2" borderId="19" xfId="0" applyFont="1" applyFill="1" applyBorder="1" applyAlignment="1">
      <alignment horizontal="center"/>
    </xf>
    <xf numFmtId="0" fontId="26" fillId="4" borderId="19" xfId="0" applyFont="1" applyFill="1" applyBorder="1" applyAlignment="1">
      <alignment horizontal="center"/>
    </xf>
    <xf numFmtId="0" fontId="26" fillId="2" borderId="21" xfId="0" applyFont="1" applyFill="1" applyBorder="1" applyAlignment="1">
      <alignment horizontal="center"/>
    </xf>
    <xf numFmtId="0" fontId="26" fillId="4" borderId="2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29" fillId="3" borderId="0" xfId="0" applyFont="1" applyFill="1" applyBorder="1"/>
    <xf numFmtId="0" fontId="12" fillId="3" borderId="36" xfId="0" applyFont="1" applyFill="1" applyBorder="1" applyAlignment="1">
      <alignment horizontal="left"/>
    </xf>
    <xf numFmtId="0" fontId="12" fillId="3" borderId="37" xfId="0" applyFont="1" applyFill="1" applyBorder="1" applyAlignment="1">
      <alignment horizontal="center"/>
    </xf>
    <xf numFmtId="0" fontId="12" fillId="5" borderId="38" xfId="0" applyFont="1" applyFill="1" applyBorder="1" applyAlignment="1">
      <alignment horizontal="left"/>
    </xf>
    <xf numFmtId="0" fontId="12" fillId="5" borderId="39" xfId="0" applyFont="1" applyFill="1" applyBorder="1" applyAlignment="1">
      <alignment horizontal="center"/>
    </xf>
    <xf numFmtId="0" fontId="0" fillId="3" borderId="0" xfId="0" applyFill="1" applyBorder="1" applyAlignment="1"/>
    <xf numFmtId="0" fontId="10" fillId="3" borderId="0" xfId="0" applyFont="1" applyFill="1" applyBorder="1"/>
    <xf numFmtId="1" fontId="0" fillId="3" borderId="0" xfId="0" applyNumberFormat="1" applyFill="1" applyBorder="1" applyAlignment="1">
      <alignment horizontal="center"/>
    </xf>
    <xf numFmtId="14" fontId="11" fillId="3" borderId="0" xfId="0" applyNumberFormat="1" applyFont="1" applyFill="1" applyBorder="1"/>
    <xf numFmtId="14" fontId="31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0" fontId="30" fillId="5" borderId="1" xfId="0" applyFont="1" applyFill="1" applyBorder="1" applyAlignment="1">
      <alignment horizontal="center"/>
    </xf>
    <xf numFmtId="0" fontId="10" fillId="5" borderId="1" xfId="0" applyFont="1" applyFill="1" applyBorder="1"/>
    <xf numFmtId="0" fontId="32" fillId="3" borderId="0" xfId="0" applyFont="1" applyFill="1" applyBorder="1"/>
    <xf numFmtId="0" fontId="33" fillId="3" borderId="0" xfId="0" applyFont="1" applyFill="1" applyBorder="1" applyAlignment="1">
      <alignment horizontal="center"/>
    </xf>
    <xf numFmtId="1" fontId="34" fillId="3" borderId="0" xfId="0" applyNumberFormat="1" applyFont="1" applyFill="1" applyBorder="1" applyAlignment="1">
      <alignment horizontal="center"/>
    </xf>
    <xf numFmtId="0" fontId="34" fillId="3" borderId="0" xfId="0" applyFont="1" applyFill="1" applyBorder="1" applyAlignment="1">
      <alignment horizontal="center"/>
    </xf>
    <xf numFmtId="0" fontId="32" fillId="0" borderId="0" xfId="0" applyFont="1" applyFill="1" applyBorder="1"/>
    <xf numFmtId="0" fontId="32" fillId="0" borderId="0" xfId="0" applyFont="1" applyBorder="1"/>
    <xf numFmtId="0" fontId="0" fillId="3" borderId="46" xfId="0" applyFill="1" applyBorder="1" applyAlignment="1"/>
    <xf numFmtId="0" fontId="0" fillId="3" borderId="47" xfId="0" applyFill="1" applyBorder="1" applyAlignment="1"/>
    <xf numFmtId="0" fontId="12" fillId="3" borderId="28" xfId="0" applyFont="1" applyFill="1" applyBorder="1" applyAlignment="1">
      <alignment horizontal="left" vertical="justify"/>
    </xf>
    <xf numFmtId="0" fontId="12" fillId="3" borderId="27" xfId="0" applyFont="1" applyFill="1" applyBorder="1" applyAlignment="1">
      <alignment horizontal="left" vertical="justify"/>
    </xf>
    <xf numFmtId="0" fontId="13" fillId="4" borderId="40" xfId="0" applyFont="1" applyFill="1" applyBorder="1" applyAlignment="1">
      <alignment vertical="center"/>
    </xf>
    <xf numFmtId="0" fontId="13" fillId="4" borderId="41" xfId="0" applyFont="1" applyFill="1" applyBorder="1" applyAlignment="1">
      <alignment vertical="center"/>
    </xf>
    <xf numFmtId="0" fontId="14" fillId="3" borderId="48" xfId="0" applyFont="1" applyFill="1" applyBorder="1" applyAlignment="1">
      <alignment horizontal="right"/>
    </xf>
    <xf numFmtId="0" fontId="14" fillId="3" borderId="0" xfId="0" applyFont="1" applyFill="1" applyBorder="1" applyAlignment="1">
      <alignment horizontal="right"/>
    </xf>
    <xf numFmtId="0" fontId="14" fillId="3" borderId="40" xfId="0" applyFont="1" applyFill="1" applyBorder="1" applyAlignment="1">
      <alignment horizontal="right"/>
    </xf>
    <xf numFmtId="0" fontId="14" fillId="3" borderId="35" xfId="0" applyFont="1" applyFill="1" applyBorder="1" applyAlignment="1">
      <alignment horizontal="right"/>
    </xf>
    <xf numFmtId="0" fontId="9" fillId="0" borderId="0" xfId="0" applyFont="1" applyBorder="1" applyAlignment="1"/>
    <xf numFmtId="0" fontId="15" fillId="0" borderId="0" xfId="0" applyFont="1" applyAlignment="1"/>
    <xf numFmtId="0" fontId="3" fillId="4" borderId="42" xfId="0" applyFont="1" applyFill="1" applyBorder="1" applyAlignment="1">
      <alignment vertical="center"/>
    </xf>
    <xf numFmtId="0" fontId="13" fillId="4" borderId="43" xfId="0" applyFont="1" applyFill="1" applyBorder="1" applyAlignment="1">
      <alignment vertical="center"/>
    </xf>
    <xf numFmtId="0" fontId="0" fillId="3" borderId="14" xfId="0" applyFill="1" applyBorder="1" applyAlignment="1"/>
    <xf numFmtId="0" fontId="0" fillId="3" borderId="8" xfId="0" applyFill="1" applyBorder="1" applyAlignment="1"/>
    <xf numFmtId="0" fontId="0" fillId="3" borderId="44" xfId="0" applyFill="1" applyBorder="1" applyAlignment="1"/>
    <xf numFmtId="0" fontId="0" fillId="3" borderId="45" xfId="0" applyFill="1" applyBorder="1" applyAlignment="1"/>
    <xf numFmtId="0" fontId="10" fillId="3" borderId="46" xfId="0" applyFont="1" applyFill="1" applyBorder="1" applyAlignment="1">
      <alignment horizontal="center" vertical="justify"/>
    </xf>
    <xf numFmtId="0" fontId="10" fillId="3" borderId="11" xfId="0" applyFont="1" applyFill="1" applyBorder="1" applyAlignment="1">
      <alignment horizontal="center" vertical="justify"/>
    </xf>
    <xf numFmtId="0" fontId="14" fillId="3" borderId="49" xfId="0" applyFont="1" applyFill="1" applyBorder="1" applyAlignment="1">
      <alignment horizontal="right"/>
    </xf>
    <xf numFmtId="0" fontId="0" fillId="3" borderId="15" xfId="0" applyFill="1" applyBorder="1" applyAlignment="1"/>
    <xf numFmtId="0" fontId="0" fillId="3" borderId="9" xfId="0" applyFill="1" applyBorder="1" applyAlignment="1"/>
    <xf numFmtId="0" fontId="13" fillId="2" borderId="40" xfId="0" applyFont="1" applyFill="1" applyBorder="1" applyAlignment="1">
      <alignment horizontal="left" vertical="center"/>
    </xf>
    <xf numFmtId="0" fontId="13" fillId="2" borderId="41" xfId="0" applyFont="1" applyFill="1" applyBorder="1" applyAlignment="1">
      <alignment horizontal="left" vertical="center"/>
    </xf>
    <xf numFmtId="0" fontId="9" fillId="3" borderId="35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8" fillId="3" borderId="52" xfId="0" applyFont="1" applyFill="1" applyBorder="1" applyAlignment="1">
      <alignment horizontal="center"/>
    </xf>
    <xf numFmtId="16" fontId="8" fillId="3" borderId="23" xfId="0" applyNumberFormat="1" applyFont="1" applyFill="1" applyBorder="1" applyAlignment="1">
      <alignment horizontal="center"/>
    </xf>
    <xf numFmtId="16" fontId="8" fillId="3" borderId="2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12" fillId="3" borderId="54" xfId="0" applyFont="1" applyFill="1" applyBorder="1" applyAlignment="1">
      <alignment horizontal="left" vertical="justify"/>
    </xf>
    <xf numFmtId="0" fontId="12" fillId="3" borderId="55" xfId="0" applyFont="1" applyFill="1" applyBorder="1" applyAlignment="1">
      <alignment horizontal="left" vertical="justify"/>
    </xf>
    <xf numFmtId="0" fontId="14" fillId="3" borderId="42" xfId="0" applyFont="1" applyFill="1" applyBorder="1" applyAlignment="1">
      <alignment horizontal="right"/>
    </xf>
    <xf numFmtId="0" fontId="14" fillId="3" borderId="43" xfId="0" applyFont="1" applyFill="1" applyBorder="1" applyAlignment="1">
      <alignment horizontal="right"/>
    </xf>
    <xf numFmtId="0" fontId="12" fillId="3" borderId="60" xfId="0" applyFont="1" applyFill="1" applyBorder="1" applyAlignment="1">
      <alignment horizontal="left" vertical="justify"/>
    </xf>
    <xf numFmtId="0" fontId="10" fillId="3" borderId="50" xfId="0" applyFont="1" applyFill="1" applyBorder="1" applyAlignment="1">
      <alignment horizontal="center"/>
    </xf>
    <xf numFmtId="0" fontId="1" fillId="3" borderId="29" xfId="0" applyFont="1" applyFill="1" applyBorder="1" applyAlignment="1"/>
    <xf numFmtId="1" fontId="8" fillId="3" borderId="53" xfId="0" applyNumberFormat="1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vertical="center"/>
    </xf>
    <xf numFmtId="0" fontId="6" fillId="3" borderId="30" xfId="0" applyFont="1" applyFill="1" applyBorder="1" applyAlignment="1">
      <alignment horizontal="center"/>
    </xf>
    <xf numFmtId="0" fontId="0" fillId="3" borderId="57" xfId="0" applyFill="1" applyBorder="1" applyAlignment="1">
      <alignment horizontal="center"/>
    </xf>
    <xf numFmtId="0" fontId="6" fillId="3" borderId="30" xfId="0" applyFont="1" applyFill="1" applyBorder="1" applyAlignment="1"/>
    <xf numFmtId="0" fontId="0" fillId="3" borderId="57" xfId="0" applyFill="1" applyBorder="1" applyAlignment="1"/>
    <xf numFmtId="0" fontId="6" fillId="3" borderId="57" xfId="0" applyFont="1" applyFill="1" applyBorder="1" applyAlignment="1"/>
    <xf numFmtId="0" fontId="7" fillId="3" borderId="42" xfId="0" applyFont="1" applyFill="1" applyBorder="1" applyAlignment="1">
      <alignment horizontal="right"/>
    </xf>
    <xf numFmtId="0" fontId="7" fillId="3" borderId="50" xfId="0" applyFont="1" applyFill="1" applyBorder="1" applyAlignment="1">
      <alignment horizontal="right"/>
    </xf>
    <xf numFmtId="0" fontId="7" fillId="3" borderId="43" xfId="0" applyFont="1" applyFill="1" applyBorder="1" applyAlignment="1">
      <alignment horizontal="right"/>
    </xf>
    <xf numFmtId="0" fontId="7" fillId="3" borderId="40" xfId="0" applyFont="1" applyFill="1" applyBorder="1" applyAlignment="1">
      <alignment horizontal="right"/>
    </xf>
    <xf numFmtId="0" fontId="7" fillId="3" borderId="35" xfId="0" applyFont="1" applyFill="1" applyBorder="1" applyAlignment="1">
      <alignment horizontal="right"/>
    </xf>
    <xf numFmtId="0" fontId="7" fillId="3" borderId="41" xfId="0" applyFont="1" applyFill="1" applyBorder="1" applyAlignment="1">
      <alignment horizontal="right"/>
    </xf>
    <xf numFmtId="0" fontId="3" fillId="2" borderId="42" xfId="0" applyFont="1" applyFill="1" applyBorder="1" applyAlignment="1">
      <alignment horizontal="left" vertical="center"/>
    </xf>
    <xf numFmtId="0" fontId="13" fillId="2" borderId="43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center" vertical="justify"/>
    </xf>
    <xf numFmtId="0" fontId="10" fillId="3" borderId="10" xfId="0" applyFont="1" applyFill="1" applyBorder="1" applyAlignment="1">
      <alignment horizontal="center" vertical="justify"/>
    </xf>
    <xf numFmtId="0" fontId="18" fillId="3" borderId="0" xfId="0" applyFont="1" applyFill="1" applyBorder="1" applyAlignment="1">
      <alignment horizontal="center"/>
    </xf>
    <xf numFmtId="0" fontId="12" fillId="3" borderId="58" xfId="0" applyFont="1" applyFill="1" applyBorder="1" applyAlignment="1"/>
    <xf numFmtId="0" fontId="12" fillId="3" borderId="43" xfId="0" applyFont="1" applyFill="1" applyBorder="1" applyAlignment="1"/>
    <xf numFmtId="0" fontId="8" fillId="3" borderId="59" xfId="0" applyFont="1" applyFill="1" applyBorder="1" applyAlignment="1">
      <alignment horizontal="center"/>
    </xf>
    <xf numFmtId="0" fontId="12" fillId="3" borderId="58" xfId="0" applyFont="1" applyFill="1" applyBorder="1" applyAlignment="1">
      <alignment horizontal="left"/>
    </xf>
    <xf numFmtId="0" fontId="12" fillId="3" borderId="50" xfId="0" applyFont="1" applyFill="1" applyBorder="1" applyAlignment="1">
      <alignment horizontal="left"/>
    </xf>
    <xf numFmtId="0" fontId="12" fillId="3" borderId="56" xfId="0" applyFont="1" applyFill="1" applyBorder="1" applyAlignment="1">
      <alignment horizontal="left"/>
    </xf>
    <xf numFmtId="0" fontId="12" fillId="3" borderId="56" xfId="0" applyFont="1" applyFill="1" applyBorder="1" applyAlignment="1"/>
    <xf numFmtId="0" fontId="23" fillId="3" borderId="50" xfId="0" applyFont="1" applyFill="1" applyBorder="1" applyAlignment="1">
      <alignment horizontal="center"/>
    </xf>
    <xf numFmtId="0" fontId="24" fillId="3" borderId="5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22" fillId="3" borderId="50" xfId="0" applyFont="1" applyFill="1" applyBorder="1" applyAlignment="1"/>
    <xf numFmtId="0" fontId="0" fillId="3" borderId="43" xfId="0" applyFill="1" applyBorder="1" applyAlignment="1"/>
    <xf numFmtId="0" fontId="0" fillId="3" borderId="0" xfId="0" applyFill="1" applyBorder="1" applyAlignment="1"/>
    <xf numFmtId="0" fontId="0" fillId="3" borderId="49" xfId="0" applyFill="1" applyBorder="1" applyAlignment="1"/>
    <xf numFmtId="0" fontId="0" fillId="3" borderId="35" xfId="0" applyFill="1" applyBorder="1" applyAlignment="1"/>
    <xf numFmtId="0" fontId="0" fillId="3" borderId="41" xfId="0" applyFill="1" applyBorder="1" applyAlignment="1"/>
    <xf numFmtId="0" fontId="6" fillId="3" borderId="35" xfId="0" applyFont="1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29" fillId="3" borderId="0" xfId="1" applyFont="1" applyFill="1" applyBorder="1" applyAlignment="1" applyProtection="1">
      <alignment horizontal="center"/>
    </xf>
    <xf numFmtId="0" fontId="20" fillId="3" borderId="0" xfId="0" applyFont="1" applyFill="1" applyBorder="1" applyAlignment="1">
      <alignment horizontal="left"/>
    </xf>
    <xf numFmtId="0" fontId="11" fillId="3" borderId="0" xfId="0" applyFont="1" applyFill="1" applyAlignment="1">
      <alignment horizontal="left"/>
    </xf>
    <xf numFmtId="0" fontId="12" fillId="3" borderId="42" xfId="0" applyFont="1" applyFill="1" applyBorder="1" applyAlignment="1">
      <alignment horizontal="left"/>
    </xf>
    <xf numFmtId="0" fontId="22" fillId="3" borderId="42" xfId="0" applyFont="1" applyFill="1" applyBorder="1" applyAlignment="1"/>
    <xf numFmtId="0" fontId="0" fillId="3" borderId="50" xfId="0" applyFill="1" applyBorder="1" applyAlignment="1"/>
    <xf numFmtId="0" fontId="0" fillId="3" borderId="48" xfId="0" applyFill="1" applyBorder="1" applyAlignment="1"/>
    <xf numFmtId="0" fontId="0" fillId="3" borderId="40" xfId="0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.aabybrogolf.dk/images/nylogo.gif" TargetMode="External"/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9525</xdr:rowOff>
    </xdr:from>
    <xdr:to>
      <xdr:col>14</xdr:col>
      <xdr:colOff>371474</xdr:colOff>
      <xdr:row>8</xdr:row>
      <xdr:rowOff>133350</xdr:rowOff>
    </xdr:to>
    <xdr:pic>
      <xdr:nvPicPr>
        <xdr:cNvPr id="2" name="Billede 1" descr="Aabybro Golfklub View mod klubhus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847725"/>
          <a:ext cx="4743449" cy="657225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5</xdr:row>
      <xdr:rowOff>57150</xdr:rowOff>
    </xdr:from>
    <xdr:to>
      <xdr:col>3</xdr:col>
      <xdr:colOff>57150</xdr:colOff>
      <xdr:row>8</xdr:row>
      <xdr:rowOff>38100</xdr:rowOff>
    </xdr:to>
    <xdr:pic>
      <xdr:nvPicPr>
        <xdr:cNvPr id="3" name="Billede 2" descr="http://www.aabybrogolf.dk/images/nylogo.gif"/>
        <xdr:cNvPicPr/>
      </xdr:nvPicPr>
      <xdr:blipFill>
        <a:blip xmlns:r="http://schemas.openxmlformats.org/officeDocument/2006/relationships" r:embed="rId2" r:link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14325" y="895350"/>
          <a:ext cx="56197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51"/>
  <sheetViews>
    <sheetView tabSelected="1" topLeftCell="A4" workbookViewId="0">
      <selection activeCell="B14" sqref="B14:O14"/>
    </sheetView>
  </sheetViews>
  <sheetFormatPr defaultRowHeight="12.75"/>
  <cols>
    <col min="1" max="1" width="3.7109375" style="10" customWidth="1"/>
    <col min="2" max="2" width="4.28515625" style="40" customWidth="1"/>
    <col min="3" max="5" width="4.28515625" style="12" customWidth="1"/>
    <col min="6" max="7" width="4.28515625" style="10" customWidth="1"/>
    <col min="8" max="15" width="5.7109375" style="10" customWidth="1"/>
    <col min="16" max="17" width="3.7109375" style="10" customWidth="1"/>
    <col min="18" max="18" width="9.7109375" style="10" customWidth="1"/>
    <col min="19" max="20" width="3.7109375" style="10" customWidth="1"/>
    <col min="21" max="21" width="8.7109375" style="10" customWidth="1"/>
    <col min="22" max="48" width="9.140625" style="10"/>
    <col min="49" max="61" width="9.140625" style="1"/>
    <col min="62" max="16384" width="9.140625" style="2"/>
  </cols>
  <sheetData>
    <row r="1" spans="1:61">
      <c r="B1" s="11"/>
      <c r="M1" s="13"/>
    </row>
    <row r="2" spans="1:61" s="9" customFormat="1" ht="11.25">
      <c r="A2" s="13"/>
      <c r="B2" s="13"/>
      <c r="C2" s="13"/>
      <c r="D2" s="13"/>
      <c r="E2" s="13"/>
      <c r="F2" s="13"/>
      <c r="G2" s="13"/>
      <c r="H2" s="169"/>
      <c r="I2" s="169"/>
      <c r="J2" s="13"/>
      <c r="K2" s="13"/>
      <c r="L2" s="169"/>
      <c r="M2" s="169"/>
      <c r="O2" s="46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</row>
    <row r="3" spans="1:61" s="8" customFormat="1">
      <c r="A3" s="13"/>
      <c r="B3" s="189"/>
      <c r="C3" s="189"/>
      <c r="D3" s="189"/>
      <c r="E3" s="189"/>
      <c r="F3" s="189"/>
      <c r="G3" s="190"/>
      <c r="H3" s="13"/>
      <c r="I3" s="13"/>
      <c r="J3" s="13"/>
      <c r="K3" s="13"/>
      <c r="L3" s="13"/>
      <c r="M3" s="13"/>
      <c r="N3" s="169"/>
      <c r="O3" s="169"/>
      <c r="P3" s="13"/>
      <c r="Q3" s="13"/>
      <c r="R3" s="13"/>
      <c r="S3" s="13"/>
      <c r="T3" s="13"/>
      <c r="U3" s="42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</row>
    <row r="4" spans="1:61" s="9" customFormat="1" ht="15.75">
      <c r="A4" s="13"/>
      <c r="B4" s="13"/>
      <c r="C4" s="14"/>
      <c r="D4" s="13"/>
      <c r="E4" s="13"/>
      <c r="F4" s="13"/>
      <c r="G4" s="42"/>
      <c r="H4" s="188"/>
      <c r="I4" s="188"/>
      <c r="J4" s="90"/>
      <c r="K4" s="45"/>
      <c r="L4" s="45"/>
      <c r="M4" s="13"/>
      <c r="N4" s="169"/>
      <c r="O4" s="169"/>
      <c r="P4" s="13"/>
      <c r="Q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s="9" customFormat="1" ht="13.5" thickBot="1">
      <c r="A5" s="13"/>
      <c r="B5" s="13"/>
      <c r="C5" s="14"/>
      <c r="D5" s="13"/>
      <c r="E5" s="13"/>
      <c r="F5" s="13"/>
      <c r="G5" s="13"/>
      <c r="H5" s="45"/>
      <c r="I5" s="45"/>
      <c r="J5" s="13"/>
      <c r="K5" s="45"/>
      <c r="L5" s="45"/>
      <c r="M5" s="13"/>
      <c r="N5" s="44"/>
      <c r="O5" s="44"/>
      <c r="P5" s="13"/>
      <c r="Q5" s="13"/>
      <c r="R5" s="42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s="9" customFormat="1" ht="18">
      <c r="A6" s="13"/>
      <c r="B6" s="192"/>
      <c r="C6" s="193"/>
      <c r="D6" s="177"/>
      <c r="E6" s="178"/>
      <c r="F6" s="178"/>
      <c r="G6" s="178"/>
      <c r="H6" s="178"/>
      <c r="I6" s="178"/>
      <c r="J6" s="178"/>
      <c r="K6" s="178"/>
      <c r="L6" s="178"/>
      <c r="M6" s="178"/>
      <c r="N6" s="180"/>
      <c r="O6" s="181"/>
      <c r="P6" s="13"/>
      <c r="Q6" s="13"/>
      <c r="R6" s="99" t="s">
        <v>31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s="9" customFormat="1" ht="11.25">
      <c r="A7" s="13"/>
      <c r="B7" s="194"/>
      <c r="C7" s="182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82"/>
      <c r="O7" s="183"/>
      <c r="P7" s="13"/>
      <c r="Q7" s="13"/>
      <c r="R7" s="42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s="9" customFormat="1">
      <c r="A8" s="13"/>
      <c r="B8" s="194"/>
      <c r="C8" s="182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82"/>
      <c r="O8" s="183"/>
      <c r="P8" s="13"/>
      <c r="Q8" s="13"/>
      <c r="R8" s="98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ht="12" customHeight="1" thickBot="1">
      <c r="A9" s="15"/>
      <c r="B9" s="195"/>
      <c r="C9" s="184"/>
      <c r="D9" s="186"/>
      <c r="E9" s="187"/>
      <c r="F9" s="187"/>
      <c r="G9" s="187"/>
      <c r="H9" s="187"/>
      <c r="I9" s="187"/>
      <c r="J9" s="187"/>
      <c r="K9" s="187"/>
      <c r="L9" s="187"/>
      <c r="M9" s="187"/>
      <c r="N9" s="184"/>
      <c r="O9" s="185"/>
      <c r="U9" s="43"/>
    </row>
    <row r="10" spans="1:61" s="7" customFormat="1" ht="12.75" customHeight="1">
      <c r="A10" s="16"/>
      <c r="B10" s="191" t="s">
        <v>17</v>
      </c>
      <c r="C10" s="175"/>
      <c r="D10" s="173" t="s">
        <v>18</v>
      </c>
      <c r="E10" s="174"/>
      <c r="F10" s="174"/>
      <c r="G10" s="174"/>
      <c r="H10" s="174"/>
      <c r="I10" s="175"/>
      <c r="J10" s="170" t="s">
        <v>19</v>
      </c>
      <c r="K10" s="176"/>
      <c r="L10" s="93" t="s">
        <v>22</v>
      </c>
      <c r="M10" s="91" t="s">
        <v>23</v>
      </c>
      <c r="N10" s="170" t="s">
        <v>20</v>
      </c>
      <c r="O10" s="171"/>
      <c r="P10" s="16"/>
      <c r="Q10" s="100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s="7" customFormat="1" ht="12.75" customHeight="1">
      <c r="A11" s="16"/>
      <c r="B11" s="136"/>
      <c r="C11" s="137"/>
      <c r="D11" s="138"/>
      <c r="E11" s="139"/>
      <c r="F11" s="139"/>
      <c r="G11" s="139"/>
      <c r="H11" s="139"/>
      <c r="I11" s="137"/>
      <c r="J11" s="140"/>
      <c r="K11" s="141"/>
      <c r="L11" s="94" t="s">
        <v>27</v>
      </c>
      <c r="M11" s="92"/>
      <c r="N11" s="138"/>
      <c r="O11" s="172"/>
      <c r="P11" s="16"/>
      <c r="Q11" s="16"/>
      <c r="R11" s="16"/>
      <c r="S11" s="16"/>
      <c r="T11" s="16"/>
      <c r="U11" s="43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</row>
    <row r="12" spans="1:61" s="7" customFormat="1" ht="12.75" customHeight="1">
      <c r="A12" s="16"/>
      <c r="B12" s="145" t="s">
        <v>14</v>
      </c>
      <c r="C12" s="146"/>
      <c r="D12" s="146"/>
      <c r="E12" s="146"/>
      <c r="F12" s="146"/>
      <c r="G12" s="146"/>
      <c r="H12" s="146"/>
      <c r="I12" s="112"/>
      <c r="J12" s="111" t="s">
        <v>15</v>
      </c>
      <c r="K12" s="112"/>
      <c r="L12" s="111" t="s">
        <v>21</v>
      </c>
      <c r="M12" s="112"/>
      <c r="N12" s="111" t="s">
        <v>16</v>
      </c>
      <c r="O12" s="149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s="7" customFormat="1" ht="12.75" customHeight="1" thickBot="1">
      <c r="A13" s="16"/>
      <c r="B13" s="142"/>
      <c r="C13" s="134"/>
      <c r="D13" s="134"/>
      <c r="E13" s="134"/>
      <c r="F13" s="134"/>
      <c r="G13" s="134"/>
      <c r="H13" s="134"/>
      <c r="I13" s="143"/>
      <c r="J13" s="144">
        <f>U15</f>
        <v>11.5</v>
      </c>
      <c r="K13" s="143"/>
      <c r="L13" s="152">
        <f>IF(U15&lt;36,ROUND((J13*126/113)+70.5-71,0),U15+4)</f>
        <v>12</v>
      </c>
      <c r="M13" s="153"/>
      <c r="N13" s="134"/>
      <c r="O13" s="135"/>
      <c r="P13" s="16"/>
      <c r="Q13" s="16"/>
      <c r="R13" s="16"/>
      <c r="S13" s="16"/>
      <c r="T13" s="16"/>
      <c r="U13" s="42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spans="1:61" ht="9.75" customHeight="1" thickBot="1"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</row>
    <row r="15" spans="1:61" s="4" customFormat="1" ht="14.1" customHeight="1" thickBot="1">
      <c r="A15" s="17"/>
      <c r="B15" s="18" t="s">
        <v>1</v>
      </c>
      <c r="C15" s="5" t="s">
        <v>4</v>
      </c>
      <c r="D15" s="47" t="s">
        <v>5</v>
      </c>
      <c r="E15" s="19" t="s">
        <v>0</v>
      </c>
      <c r="F15" s="20" t="s">
        <v>2</v>
      </c>
      <c r="G15" s="18" t="s">
        <v>3</v>
      </c>
      <c r="H15" s="154" t="s">
        <v>12</v>
      </c>
      <c r="I15" s="155"/>
      <c r="J15" s="156"/>
      <c r="K15" s="157"/>
      <c r="L15" s="156"/>
      <c r="M15" s="158"/>
      <c r="N15" s="154" t="s">
        <v>13</v>
      </c>
      <c r="O15" s="155"/>
      <c r="P15" s="17"/>
      <c r="Q15" s="17"/>
      <c r="R15" s="119" t="s">
        <v>28</v>
      </c>
      <c r="S15" s="120"/>
      <c r="T15" s="120"/>
      <c r="U15" s="101">
        <v>11.5</v>
      </c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 ht="14.1" customHeight="1">
      <c r="B16" s="69">
        <v>1</v>
      </c>
      <c r="C16" s="52">
        <v>334</v>
      </c>
      <c r="D16" s="51">
        <v>281</v>
      </c>
      <c r="E16" s="50">
        <v>4</v>
      </c>
      <c r="F16" s="49">
        <v>14</v>
      </c>
      <c r="G16" s="48">
        <f>IF(F26&gt;=F16,1,0)+SUM(B26+C26+D26+E26)</f>
        <v>0</v>
      </c>
      <c r="H16" s="21"/>
      <c r="I16" s="22"/>
      <c r="J16" s="21"/>
      <c r="K16" s="22"/>
      <c r="L16" s="21"/>
      <c r="M16" s="22"/>
      <c r="N16" s="21"/>
      <c r="O16" s="22"/>
      <c r="R16" s="95"/>
      <c r="S16" s="95"/>
      <c r="T16" s="95"/>
    </row>
    <row r="17" spans="1:61" ht="14.1" customHeight="1">
      <c r="B17" s="70">
        <v>2</v>
      </c>
      <c r="C17" s="53">
        <v>327</v>
      </c>
      <c r="D17" s="54">
        <v>270</v>
      </c>
      <c r="E17" s="55">
        <v>4</v>
      </c>
      <c r="F17" s="56">
        <v>8</v>
      </c>
      <c r="G17" s="48">
        <f>IF(F26&gt;=F17,1,0)+SUM(B26+C26+D26+E26)</f>
        <v>1</v>
      </c>
      <c r="H17" s="23"/>
      <c r="I17" s="24"/>
      <c r="J17" s="23"/>
      <c r="K17" s="24"/>
      <c r="L17" s="23"/>
      <c r="M17" s="24"/>
      <c r="N17" s="23"/>
      <c r="O17" s="24"/>
      <c r="R17" s="96" t="s">
        <v>30</v>
      </c>
      <c r="U17" s="97">
        <f>L13</f>
        <v>12</v>
      </c>
    </row>
    <row r="18" spans="1:61" ht="14.1" customHeight="1">
      <c r="B18" s="70">
        <v>3</v>
      </c>
      <c r="C18" s="53">
        <v>114</v>
      </c>
      <c r="D18" s="54">
        <v>100</v>
      </c>
      <c r="E18" s="55">
        <v>3</v>
      </c>
      <c r="F18" s="56">
        <v>18</v>
      </c>
      <c r="G18" s="48">
        <f>IF(F26&gt;=F18,1,0)+SUM(B26+C26+D26+E26)</f>
        <v>0</v>
      </c>
      <c r="H18" s="23"/>
      <c r="I18" s="24"/>
      <c r="J18" s="23"/>
      <c r="K18" s="24"/>
      <c r="L18" s="23"/>
      <c r="M18" s="24"/>
      <c r="N18" s="23"/>
      <c r="O18" s="24"/>
      <c r="R18" s="96"/>
    </row>
    <row r="19" spans="1:61" ht="14.1" customHeight="1" thickBot="1">
      <c r="B19" s="70">
        <v>4</v>
      </c>
      <c r="C19" s="58">
        <v>445</v>
      </c>
      <c r="D19" s="59">
        <v>374</v>
      </c>
      <c r="E19" s="55">
        <v>5</v>
      </c>
      <c r="F19" s="56">
        <v>4</v>
      </c>
      <c r="G19" s="48">
        <f>IF(F26&gt;=F19,1,0)+SUM(B26+C26+D26+E26)</f>
        <v>1</v>
      </c>
      <c r="H19" s="23"/>
      <c r="I19" s="24"/>
      <c r="J19" s="23"/>
      <c r="K19" s="24"/>
      <c r="L19" s="23"/>
      <c r="M19" s="24"/>
      <c r="N19" s="23"/>
      <c r="O19" s="24"/>
    </row>
    <row r="20" spans="1:61" ht="14.1" customHeight="1" thickBot="1">
      <c r="B20" s="70">
        <v>5</v>
      </c>
      <c r="C20" s="58">
        <v>348</v>
      </c>
      <c r="D20" s="59">
        <v>302</v>
      </c>
      <c r="E20" s="55">
        <v>4</v>
      </c>
      <c r="F20" s="56">
        <v>6</v>
      </c>
      <c r="G20" s="48">
        <f>IF(F26&gt;=F20,1,0)+SUM(B26+C26+D26+E26)</f>
        <v>1</v>
      </c>
      <c r="H20" s="23"/>
      <c r="I20" s="24"/>
      <c r="J20" s="23"/>
      <c r="K20" s="24"/>
      <c r="L20" s="23"/>
      <c r="M20" s="24"/>
      <c r="N20" s="23"/>
      <c r="O20" s="24"/>
      <c r="R20" s="102" t="s">
        <v>29</v>
      </c>
    </row>
    <row r="21" spans="1:61" ht="14.1" customHeight="1">
      <c r="B21" s="70">
        <v>6</v>
      </c>
      <c r="C21" s="58">
        <v>148</v>
      </c>
      <c r="D21" s="59">
        <v>126</v>
      </c>
      <c r="E21" s="55">
        <v>3</v>
      </c>
      <c r="F21" s="56">
        <v>16</v>
      </c>
      <c r="G21" s="48">
        <f>IF(L13&lt;=-3,-1,(IF(F26&gt;=F21,1,0)+SUM(B26+C26+D26+E26)))</f>
        <v>0</v>
      </c>
      <c r="H21" s="23"/>
      <c r="I21" s="24"/>
      <c r="J21" s="23"/>
      <c r="K21" s="24"/>
      <c r="L21" s="23"/>
      <c r="M21" s="24"/>
      <c r="N21" s="23"/>
      <c r="O21" s="24"/>
    </row>
    <row r="22" spans="1:61" ht="14.1" customHeight="1">
      <c r="B22" s="70">
        <v>7</v>
      </c>
      <c r="C22" s="58">
        <v>291</v>
      </c>
      <c r="D22" s="59">
        <v>243</v>
      </c>
      <c r="E22" s="55">
        <v>4</v>
      </c>
      <c r="F22" s="56">
        <v>12</v>
      </c>
      <c r="G22" s="48">
        <f>IF(L13&lt;=-2,-1,(IF(F26&gt;=F22,1,0)+SUM(B26+C26+D26+E26)))</f>
        <v>1</v>
      </c>
      <c r="H22" s="23"/>
      <c r="I22" s="24"/>
      <c r="J22" s="23"/>
      <c r="K22" s="24"/>
      <c r="L22" s="23"/>
      <c r="M22" s="24"/>
      <c r="N22" s="23"/>
      <c r="O22" s="24"/>
    </row>
    <row r="23" spans="1:61" ht="14.1" customHeight="1">
      <c r="B23" s="70">
        <v>8</v>
      </c>
      <c r="C23" s="58">
        <v>345</v>
      </c>
      <c r="D23" s="59">
        <v>286</v>
      </c>
      <c r="E23" s="55">
        <v>4</v>
      </c>
      <c r="F23" s="56">
        <v>10</v>
      </c>
      <c r="G23" s="48">
        <f>IF(F26&gt;=F23,1,0)+SUM(B26+C26+D26+E26)</f>
        <v>1</v>
      </c>
      <c r="H23" s="23"/>
      <c r="I23" s="24"/>
      <c r="J23" s="23"/>
      <c r="K23" s="24"/>
      <c r="L23" s="23"/>
      <c r="M23" s="24"/>
      <c r="N23" s="23"/>
      <c r="O23" s="24"/>
      <c r="R23" s="96"/>
    </row>
    <row r="24" spans="1:61" ht="14.1" customHeight="1" thickBot="1">
      <c r="B24" s="71">
        <v>9</v>
      </c>
      <c r="C24" s="60">
        <v>368</v>
      </c>
      <c r="D24" s="61">
        <v>312</v>
      </c>
      <c r="E24" s="62">
        <v>4</v>
      </c>
      <c r="F24" s="63">
        <v>2</v>
      </c>
      <c r="G24" s="48">
        <f>IF(F26&gt;=F24,1,0)+SUM(B26+C26+D26+E26)</f>
        <v>1</v>
      </c>
      <c r="H24" s="25"/>
      <c r="I24" s="26"/>
      <c r="J24" s="25"/>
      <c r="K24" s="26"/>
      <c r="L24" s="25"/>
      <c r="M24" s="26"/>
      <c r="N24" s="25"/>
      <c r="O24" s="26"/>
    </row>
    <row r="25" spans="1:61" ht="14.1" customHeight="1" thickBot="1">
      <c r="B25" s="27" t="s">
        <v>7</v>
      </c>
      <c r="C25" s="67">
        <f>SUM(C16:C24)</f>
        <v>2720</v>
      </c>
      <c r="D25" s="68">
        <f>SUM(D16:D24)</f>
        <v>2294</v>
      </c>
      <c r="E25" s="64">
        <f>SUM(E16:E24)</f>
        <v>35</v>
      </c>
      <c r="F25" s="65"/>
      <c r="G25" s="66"/>
      <c r="H25" s="28"/>
      <c r="I25" s="29"/>
      <c r="J25" s="30"/>
      <c r="K25" s="31"/>
      <c r="L25" s="31"/>
      <c r="M25" s="31"/>
      <c r="N25" s="31"/>
      <c r="O25" s="29"/>
    </row>
    <row r="26" spans="1:61" s="108" customFormat="1" ht="13.5" thickBot="1">
      <c r="A26" s="103"/>
      <c r="B26" s="104">
        <f>IF(L13&gt;=18,1,0)</f>
        <v>0</v>
      </c>
      <c r="C26" s="104">
        <f>IF(L13&gt;=36,1,0)</f>
        <v>0</v>
      </c>
      <c r="D26" s="104">
        <f>IF(L13&gt;=54,1,0)</f>
        <v>0</v>
      </c>
      <c r="E26" s="104">
        <f>IF(L13&gt;=72,1,0)</f>
        <v>0</v>
      </c>
      <c r="F26" s="104">
        <f>L13-SUM(B26*18,C26*18,D26*18,E26*18)</f>
        <v>12</v>
      </c>
      <c r="G26" s="105"/>
      <c r="H26" s="104"/>
      <c r="I26" s="104"/>
      <c r="J26" s="104"/>
      <c r="K26" s="104"/>
      <c r="L26" s="104"/>
      <c r="M26" s="106"/>
      <c r="N26" s="103" t="s">
        <v>9</v>
      </c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</row>
    <row r="27" spans="1:61" ht="14.1" customHeight="1">
      <c r="B27" s="72">
        <v>10</v>
      </c>
      <c r="C27" s="73">
        <v>431</v>
      </c>
      <c r="D27" s="74">
        <v>363</v>
      </c>
      <c r="E27" s="75">
        <v>5</v>
      </c>
      <c r="F27" s="76">
        <v>9</v>
      </c>
      <c r="G27" s="77">
        <f>IF(F26&gt;=F27,1,0)+SUM(B26+C26+D26+E26)</f>
        <v>1</v>
      </c>
      <c r="H27" s="32"/>
      <c r="I27" s="33"/>
      <c r="J27" s="32"/>
      <c r="K27" s="33"/>
      <c r="L27" s="32"/>
      <c r="M27" s="33"/>
      <c r="N27" s="34"/>
      <c r="O27" s="33"/>
    </row>
    <row r="28" spans="1:61" ht="14.1" customHeight="1">
      <c r="B28" s="70">
        <v>11</v>
      </c>
      <c r="C28" s="58">
        <v>284</v>
      </c>
      <c r="D28" s="59">
        <v>239</v>
      </c>
      <c r="E28" s="55">
        <v>4</v>
      </c>
      <c r="F28" s="56">
        <v>13</v>
      </c>
      <c r="G28" s="57">
        <f>IF(F26&gt;=F28,1,0)+SUM(B26+C26+D26+E26)</f>
        <v>0</v>
      </c>
      <c r="H28" s="23"/>
      <c r="I28" s="24"/>
      <c r="J28" s="23"/>
      <c r="K28" s="24"/>
      <c r="L28" s="23"/>
      <c r="M28" s="24"/>
      <c r="N28" s="35"/>
      <c r="O28" s="24"/>
    </row>
    <row r="29" spans="1:61" ht="14.1" customHeight="1">
      <c r="B29" s="70">
        <v>12</v>
      </c>
      <c r="C29" s="58">
        <v>471</v>
      </c>
      <c r="D29" s="59">
        <v>405</v>
      </c>
      <c r="E29" s="55">
        <v>5</v>
      </c>
      <c r="F29" s="56">
        <v>5</v>
      </c>
      <c r="G29" s="57">
        <f>IF(L13&lt;=-4,-1,(IF(F26&gt;=F29,1,0)+SUM(B26+C26+D26+E26)))</f>
        <v>1</v>
      </c>
      <c r="H29" s="23"/>
      <c r="I29" s="24"/>
      <c r="J29" s="23"/>
      <c r="K29" s="24"/>
      <c r="L29" s="23"/>
      <c r="M29" s="24"/>
      <c r="N29" s="35"/>
      <c r="O29" s="24"/>
    </row>
    <row r="30" spans="1:61" ht="14.1" customHeight="1">
      <c r="B30" s="70">
        <v>13</v>
      </c>
      <c r="C30" s="58">
        <v>315</v>
      </c>
      <c r="D30" s="59">
        <v>266</v>
      </c>
      <c r="E30" s="55">
        <v>4</v>
      </c>
      <c r="F30" s="56">
        <v>11</v>
      </c>
      <c r="G30" s="57">
        <f>IF(F26&gt;=F30,1,0)+SUM(B26+C26+D26+E26)</f>
        <v>1</v>
      </c>
      <c r="H30" s="23"/>
      <c r="I30" s="24"/>
      <c r="J30" s="23"/>
      <c r="K30" s="24"/>
      <c r="L30" s="23"/>
      <c r="M30" s="24"/>
      <c r="N30" s="35"/>
      <c r="O30" s="24"/>
    </row>
    <row r="31" spans="1:61" ht="14.1" customHeight="1">
      <c r="B31" s="70">
        <v>14</v>
      </c>
      <c r="C31" s="58">
        <v>164</v>
      </c>
      <c r="D31" s="59">
        <v>139</v>
      </c>
      <c r="E31" s="55">
        <v>3</v>
      </c>
      <c r="F31" s="56">
        <v>15</v>
      </c>
      <c r="G31" s="57">
        <f>IF(L13&lt;=-3,-1,(IF(F26&gt;=F31,1,0)+SUM(B26+C26+D26+E26)))</f>
        <v>0</v>
      </c>
      <c r="H31" s="23"/>
      <c r="I31" s="24"/>
      <c r="J31" s="23"/>
      <c r="K31" s="24"/>
      <c r="L31" s="23"/>
      <c r="M31" s="24"/>
      <c r="N31" s="35"/>
      <c r="O31" s="24"/>
    </row>
    <row r="32" spans="1:61" ht="14.1" customHeight="1">
      <c r="B32" s="70">
        <v>15</v>
      </c>
      <c r="C32" s="58">
        <v>365</v>
      </c>
      <c r="D32" s="59">
        <v>310</v>
      </c>
      <c r="E32" s="55">
        <v>4</v>
      </c>
      <c r="F32" s="56">
        <v>7</v>
      </c>
      <c r="G32" s="57">
        <f>IF(F26&gt;=F32,1,0)+SUM(B26+C26+D26+E26)</f>
        <v>1</v>
      </c>
      <c r="H32" s="23"/>
      <c r="I32" s="24"/>
      <c r="J32" s="23"/>
      <c r="K32" s="24"/>
      <c r="L32" s="23"/>
      <c r="M32" s="24"/>
      <c r="N32" s="35"/>
      <c r="O32" s="24"/>
    </row>
    <row r="33" spans="2:15" ht="14.1" customHeight="1">
      <c r="B33" s="70">
        <v>16</v>
      </c>
      <c r="C33" s="58">
        <v>366</v>
      </c>
      <c r="D33" s="59">
        <v>305</v>
      </c>
      <c r="E33" s="55">
        <v>4</v>
      </c>
      <c r="F33" s="56">
        <v>3</v>
      </c>
      <c r="G33" s="57">
        <f>IF(F26&gt;=F33,1,0)+SUM(B26+C26+D26+E26)</f>
        <v>1</v>
      </c>
      <c r="H33" s="23"/>
      <c r="I33" s="24"/>
      <c r="J33" s="23"/>
      <c r="K33" s="24"/>
      <c r="L33" s="23"/>
      <c r="M33" s="24"/>
      <c r="N33" s="35"/>
      <c r="O33" s="24"/>
    </row>
    <row r="34" spans="2:15" ht="14.1" customHeight="1">
      <c r="B34" s="70">
        <v>17</v>
      </c>
      <c r="C34" s="58">
        <v>123</v>
      </c>
      <c r="D34" s="59">
        <v>123</v>
      </c>
      <c r="E34" s="55">
        <v>3</v>
      </c>
      <c r="F34" s="56">
        <v>17</v>
      </c>
      <c r="G34" s="57">
        <f>IF(L13&gt;=0,IF(F26&gt;=F34,1,0)+SUM(B26+C26+D26+DE26),-1)</f>
        <v>0</v>
      </c>
      <c r="H34" s="23"/>
      <c r="I34" s="24"/>
      <c r="J34" s="23"/>
      <c r="K34" s="24"/>
      <c r="L34" s="23"/>
      <c r="M34" s="24"/>
      <c r="N34" s="35"/>
      <c r="O34" s="24"/>
    </row>
    <row r="35" spans="2:15" ht="14.1" customHeight="1" thickBot="1">
      <c r="B35" s="78">
        <v>18</v>
      </c>
      <c r="C35" s="79">
        <v>403</v>
      </c>
      <c r="D35" s="80">
        <v>356</v>
      </c>
      <c r="E35" s="81">
        <v>4</v>
      </c>
      <c r="F35" s="82">
        <v>1</v>
      </c>
      <c r="G35" s="83">
        <f>IF(F26&gt;=F35,1,0)+SUM(B26+C26+D26+E26)</f>
        <v>1</v>
      </c>
      <c r="H35" s="25"/>
      <c r="I35" s="26"/>
      <c r="J35" s="25"/>
      <c r="K35" s="26"/>
      <c r="L35" s="25"/>
      <c r="M35" s="26"/>
      <c r="N35" s="36"/>
      <c r="O35" s="26"/>
    </row>
    <row r="36" spans="2:15" ht="18" customHeight="1">
      <c r="B36" s="37" t="s">
        <v>6</v>
      </c>
      <c r="C36" s="84">
        <f>SUM(C27:C35)</f>
        <v>2922</v>
      </c>
      <c r="D36" s="85">
        <f>SUM(D27:D35)</f>
        <v>2506</v>
      </c>
      <c r="E36" s="88">
        <f>SUM(E27:E35)</f>
        <v>36</v>
      </c>
      <c r="F36" s="147" t="s">
        <v>6</v>
      </c>
      <c r="G36" s="148"/>
      <c r="H36" s="38"/>
      <c r="I36" s="22"/>
      <c r="J36" s="21"/>
      <c r="K36" s="22"/>
      <c r="L36" s="21"/>
      <c r="M36" s="22"/>
      <c r="N36" s="21"/>
      <c r="O36" s="22"/>
    </row>
    <row r="37" spans="2:15" ht="18" customHeight="1" thickBot="1">
      <c r="B37" s="37" t="s">
        <v>7</v>
      </c>
      <c r="C37" s="84">
        <f>C25</f>
        <v>2720</v>
      </c>
      <c r="D37" s="85">
        <f>D25</f>
        <v>2294</v>
      </c>
      <c r="E37" s="88">
        <f>E25</f>
        <v>35</v>
      </c>
      <c r="F37" s="115" t="s">
        <v>7</v>
      </c>
      <c r="G37" s="129"/>
      <c r="H37" s="36"/>
      <c r="I37" s="26"/>
      <c r="J37" s="25"/>
      <c r="K37" s="26"/>
      <c r="L37" s="25"/>
      <c r="M37" s="26"/>
      <c r="N37" s="25"/>
      <c r="O37" s="26"/>
    </row>
    <row r="38" spans="2:15" ht="18" customHeight="1" thickBot="1">
      <c r="B38" s="39" t="s">
        <v>8</v>
      </c>
      <c r="C38" s="86">
        <f>SUM(C36:C37)</f>
        <v>5642</v>
      </c>
      <c r="D38" s="87">
        <f>SUM(D36:D37)</f>
        <v>4800</v>
      </c>
      <c r="E38" s="89">
        <f>SUM(E36:E37)</f>
        <v>71</v>
      </c>
      <c r="F38" s="115" t="s">
        <v>24</v>
      </c>
      <c r="G38" s="129"/>
      <c r="H38" s="34"/>
      <c r="I38" s="33"/>
      <c r="J38" s="32"/>
      <c r="K38" s="33"/>
      <c r="L38" s="32"/>
      <c r="M38" s="33"/>
      <c r="N38" s="32"/>
      <c r="O38" s="33"/>
    </row>
    <row r="39" spans="2:15" ht="9" customHeight="1">
      <c r="B39" s="165" t="s">
        <v>33</v>
      </c>
      <c r="C39" s="166"/>
      <c r="D39" s="121" t="s">
        <v>39</v>
      </c>
      <c r="E39" s="122"/>
      <c r="F39" s="115" t="s">
        <v>26</v>
      </c>
      <c r="G39" s="129"/>
      <c r="H39" s="167">
        <f>L13</f>
        <v>12</v>
      </c>
      <c r="I39" s="127"/>
      <c r="J39" s="125"/>
      <c r="K39" s="109"/>
      <c r="L39" s="125"/>
      <c r="M39" s="109"/>
      <c r="N39" s="125"/>
      <c r="O39" s="109"/>
    </row>
    <row r="40" spans="2:15" ht="9" customHeight="1" thickBot="1">
      <c r="B40" s="132" t="s">
        <v>34</v>
      </c>
      <c r="C40" s="133"/>
      <c r="D40" s="113" t="s">
        <v>38</v>
      </c>
      <c r="E40" s="114"/>
      <c r="F40" s="115"/>
      <c r="G40" s="129"/>
      <c r="H40" s="168"/>
      <c r="I40" s="128"/>
      <c r="J40" s="126"/>
      <c r="K40" s="110"/>
      <c r="L40" s="126"/>
      <c r="M40" s="110"/>
      <c r="N40" s="126"/>
      <c r="O40" s="110"/>
    </row>
    <row r="41" spans="2:15" ht="9" customHeight="1">
      <c r="B41" s="165" t="s">
        <v>35</v>
      </c>
      <c r="C41" s="166"/>
      <c r="D41" s="121" t="s">
        <v>37</v>
      </c>
      <c r="E41" s="122"/>
      <c r="F41" s="115" t="s">
        <v>25</v>
      </c>
      <c r="G41" s="116"/>
      <c r="H41" s="123"/>
      <c r="I41" s="130"/>
      <c r="J41" s="123"/>
      <c r="K41" s="130"/>
      <c r="L41" s="123"/>
      <c r="M41" s="130"/>
      <c r="N41" s="123"/>
      <c r="O41" s="130"/>
    </row>
    <row r="42" spans="2:15" ht="9" customHeight="1" thickBot="1">
      <c r="B42" s="132" t="s">
        <v>36</v>
      </c>
      <c r="C42" s="133"/>
      <c r="D42" s="113" t="s">
        <v>32</v>
      </c>
      <c r="E42" s="114"/>
      <c r="F42" s="117"/>
      <c r="G42" s="118"/>
      <c r="H42" s="124"/>
      <c r="I42" s="131"/>
      <c r="J42" s="124"/>
      <c r="K42" s="131"/>
      <c r="L42" s="124"/>
      <c r="M42" s="131"/>
      <c r="N42" s="124"/>
      <c r="O42" s="131"/>
    </row>
    <row r="43" spans="2:15">
      <c r="B43" s="159" t="s">
        <v>10</v>
      </c>
      <c r="C43" s="160"/>
      <c r="D43" s="160"/>
      <c r="E43" s="160"/>
      <c r="F43" s="160"/>
      <c r="G43" s="160"/>
      <c r="H43" s="161"/>
      <c r="I43" s="159" t="s">
        <v>11</v>
      </c>
      <c r="J43" s="160"/>
      <c r="K43" s="160"/>
      <c r="L43" s="160"/>
      <c r="M43" s="160"/>
      <c r="N43" s="160"/>
      <c r="O43" s="161"/>
    </row>
    <row r="44" spans="2:15" ht="12.75" customHeight="1" thickBot="1">
      <c r="B44" s="162"/>
      <c r="C44" s="163"/>
      <c r="D44" s="163"/>
      <c r="E44" s="163"/>
      <c r="F44" s="163"/>
      <c r="G44" s="163"/>
      <c r="H44" s="164"/>
      <c r="I44" s="162"/>
      <c r="J44" s="163"/>
      <c r="K44" s="163"/>
      <c r="L44" s="163"/>
      <c r="M44" s="163"/>
      <c r="N44" s="163"/>
      <c r="O44" s="164"/>
    </row>
    <row r="45" spans="2:15" ht="12.75" hidden="1" customHeight="1"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</row>
    <row r="47" spans="2:15">
      <c r="B47" s="10"/>
      <c r="C47" s="10"/>
      <c r="D47" s="10"/>
      <c r="E47" s="10"/>
    </row>
    <row r="48" spans="2:15">
      <c r="B48" s="10"/>
      <c r="C48" s="10"/>
      <c r="D48" s="10"/>
      <c r="E48" s="10"/>
    </row>
    <row r="49" spans="2:6">
      <c r="B49" s="10"/>
      <c r="C49" s="10"/>
      <c r="D49" s="10"/>
      <c r="E49" s="10"/>
    </row>
    <row r="50" spans="2:6">
      <c r="B50" s="10"/>
      <c r="C50" s="10"/>
      <c r="D50" s="10"/>
      <c r="E50" s="10"/>
    </row>
    <row r="51" spans="2:6">
      <c r="F51" s="41"/>
    </row>
  </sheetData>
  <mergeCells count="64">
    <mergeCell ref="L2:M2"/>
    <mergeCell ref="N3:O3"/>
    <mergeCell ref="N10:O10"/>
    <mergeCell ref="N11:O11"/>
    <mergeCell ref="H2:I2"/>
    <mergeCell ref="D10:I10"/>
    <mergeCell ref="J10:K10"/>
    <mergeCell ref="D6:M8"/>
    <mergeCell ref="N6:O9"/>
    <mergeCell ref="D9:M9"/>
    <mergeCell ref="N4:O4"/>
    <mergeCell ref="H4:I4"/>
    <mergeCell ref="B3:G3"/>
    <mergeCell ref="B10:C10"/>
    <mergeCell ref="B6:C9"/>
    <mergeCell ref="N12:O12"/>
    <mergeCell ref="J12:K12"/>
    <mergeCell ref="B45:O45"/>
    <mergeCell ref="B14:O14"/>
    <mergeCell ref="L13:M13"/>
    <mergeCell ref="H15:I15"/>
    <mergeCell ref="J15:K15"/>
    <mergeCell ref="L15:M15"/>
    <mergeCell ref="N15:O15"/>
    <mergeCell ref="B43:H44"/>
    <mergeCell ref="I43:O44"/>
    <mergeCell ref="B40:C40"/>
    <mergeCell ref="B39:C39"/>
    <mergeCell ref="F39:G40"/>
    <mergeCell ref="H39:H40"/>
    <mergeCell ref="B41:C41"/>
    <mergeCell ref="B11:C11"/>
    <mergeCell ref="D11:I11"/>
    <mergeCell ref="J11:K11"/>
    <mergeCell ref="B13:I13"/>
    <mergeCell ref="J13:K13"/>
    <mergeCell ref="B12:I12"/>
    <mergeCell ref="I41:I42"/>
    <mergeCell ref="B42:C42"/>
    <mergeCell ref="N13:O13"/>
    <mergeCell ref="N41:N42"/>
    <mergeCell ref="O41:O42"/>
    <mergeCell ref="F36:G36"/>
    <mergeCell ref="N39:N40"/>
    <mergeCell ref="J41:J42"/>
    <mergeCell ref="K41:K42"/>
    <mergeCell ref="D41:E41"/>
    <mergeCell ref="H41:H42"/>
    <mergeCell ref="O39:O40"/>
    <mergeCell ref="L12:M12"/>
    <mergeCell ref="D42:E42"/>
    <mergeCell ref="F41:G42"/>
    <mergeCell ref="R15:T15"/>
    <mergeCell ref="D40:E40"/>
    <mergeCell ref="D39:E39"/>
    <mergeCell ref="L41:L42"/>
    <mergeCell ref="L39:L40"/>
    <mergeCell ref="M39:M40"/>
    <mergeCell ref="I39:I40"/>
    <mergeCell ref="F37:G37"/>
    <mergeCell ref="F38:G38"/>
    <mergeCell ref="K39:K40"/>
    <mergeCell ref="J39:J40"/>
    <mergeCell ref="M41:M42"/>
  </mergeCells>
  <phoneticPr fontId="0" type="noConversion"/>
  <printOptions horizontalCentered="1" verticalCentered="1"/>
  <pageMargins left="0.39370078740157483" right="0.78740157480314965" top="0.59055118110236227" bottom="0.59055118110236227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Company>satsen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eilenberger</dc:creator>
  <cp:lastModifiedBy>Jorn</cp:lastModifiedBy>
  <cp:lastPrinted>2011-11-11T13:14:28Z</cp:lastPrinted>
  <dcterms:created xsi:type="dcterms:W3CDTF">2001-07-16T11:44:45Z</dcterms:created>
  <dcterms:modified xsi:type="dcterms:W3CDTF">2012-07-04T09:07:16Z</dcterms:modified>
</cp:coreProperties>
</file>